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20" windowWidth="19980" windowHeight="9468"/>
  </bookViews>
  <sheets>
    <sheet name="Water Allowance Worksheet" sheetId="1" r:id="rId1"/>
  </sheets>
  <definedNames>
    <definedName name="_xlnm.Print_Area" localSheetId="0">'Water Allowance Worksheet'!$B$2:$J$50</definedName>
  </definedNames>
  <calcPr calcId="145621"/>
</workbook>
</file>

<file path=xl/calcChain.xml><?xml version="1.0" encoding="utf-8"?>
<calcChain xmlns="http://schemas.openxmlformats.org/spreadsheetml/2006/main">
  <c r="I14" i="1" l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13" i="1"/>
  <c r="M19" i="1" l="1"/>
  <c r="M20" i="1"/>
  <c r="M21" i="1"/>
  <c r="M22" i="1"/>
  <c r="M23" i="1"/>
  <c r="M24" i="1"/>
  <c r="M27" i="1"/>
  <c r="K37" i="1"/>
  <c r="K14" i="1"/>
  <c r="L14" i="1"/>
  <c r="K15" i="1"/>
  <c r="L15" i="1"/>
  <c r="K16" i="1"/>
  <c r="L16" i="1"/>
  <c r="M16" i="1" s="1"/>
  <c r="K17" i="1"/>
  <c r="M17" i="1" s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M26" i="1" s="1"/>
  <c r="K27" i="1"/>
  <c r="L27" i="1"/>
  <c r="L13" i="1"/>
  <c r="K13" i="1"/>
  <c r="M18" i="1" l="1"/>
  <c r="M15" i="1"/>
  <c r="M14" i="1"/>
  <c r="M25" i="1"/>
  <c r="M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13" i="1"/>
  <c r="C14" i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F36" i="1"/>
  <c r="M29" i="1" l="1"/>
  <c r="F37" i="1"/>
  <c r="M37" i="1" l="1"/>
  <c r="E40" i="1" s="1"/>
  <c r="C39" i="1" s="1"/>
</calcChain>
</file>

<file path=xl/sharedStrings.xml><?xml version="1.0" encoding="utf-8"?>
<sst xmlns="http://schemas.openxmlformats.org/spreadsheetml/2006/main" count="59" uniqueCount="39">
  <si>
    <t>sq. ft.</t>
  </si>
  <si>
    <t>Stream rotor heads</t>
  </si>
  <si>
    <t>Microspray</t>
  </si>
  <si>
    <t>Subsurface irrigation</t>
  </si>
  <si>
    <t>Bubblers</t>
  </si>
  <si>
    <t>Drip emitters</t>
  </si>
  <si>
    <t>IE</t>
  </si>
  <si>
    <t xml:space="preserve">    Water Allowance Worksheet</t>
  </si>
  <si>
    <t xml:space="preserve">    City of Walnut Creek</t>
  </si>
  <si>
    <t>Overhead spray (sprinklers)</t>
  </si>
  <si>
    <t>sq. ft. (all other land uses)</t>
  </si>
  <si>
    <t>sq. ft. (residential use classifications)</t>
  </si>
  <si>
    <t>Cool-season turf grass</t>
  </si>
  <si>
    <t>Warm-season turf grass</t>
  </si>
  <si>
    <t>Moderate water usage plants</t>
  </si>
  <si>
    <t>High water usage plants</t>
  </si>
  <si>
    <t>Very low water usage plants</t>
  </si>
  <si>
    <t>Low water usage plants</t>
  </si>
  <si>
    <t>PF</t>
  </si>
  <si>
    <t>Plant Factors (PF)</t>
  </si>
  <si>
    <t xml:space="preserve">      Version 2.1 - Updated 2016</t>
  </si>
  <si>
    <t xml:space="preserve">Total irrigated landscape area: </t>
  </si>
  <si>
    <t xml:space="preserve">Special Landscape Areas: </t>
  </si>
  <si>
    <t xml:space="preserve">Water feature surface areas: </t>
  </si>
  <si>
    <t xml:space="preserve">Result: </t>
  </si>
  <si>
    <t xml:space="preserve">Reference Evapotranspiration (ETo): </t>
  </si>
  <si>
    <t xml:space="preserve">Estimated Total Water Usage (ETWU): </t>
  </si>
  <si>
    <t xml:space="preserve">Max. Applied Water Allowance (MAWA): </t>
  </si>
  <si>
    <t>Irrigation Efficiency (IE)</t>
  </si>
  <si>
    <t xml:space="preserve"> gallons per year</t>
  </si>
  <si>
    <t>Hydrozone Type</t>
  </si>
  <si>
    <t>Planting Area</t>
  </si>
  <si>
    <t>Irrigation Method</t>
  </si>
  <si>
    <t>All blank</t>
  </si>
  <si>
    <t>None blank</t>
  </si>
  <si>
    <t>Sums match</t>
  </si>
  <si>
    <t>One or other</t>
  </si>
  <si>
    <t>All true</t>
  </si>
  <si>
    <t>Sums, all true, MAWA&gt;0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</si>
</sst>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"/>
  </numFmts>
  <fonts count="16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i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4"/>
      <name val="Arial"/>
      <family val="2"/>
    </font>
    <font>
      <b/>
      <sz val="28"/>
      <name val="Times New Roman"/>
      <family val="1"/>
    </font>
    <font>
      <b/>
      <sz val="14"/>
      <name val="Times New Roman"/>
      <family val="1"/>
    </font>
    <font>
      <sz val="8"/>
      <name val="Arial"/>
      <family val="2"/>
    </font>
    <font>
      <sz val="10"/>
      <color rgb="FFCCFFCC"/>
      <name val="Arial"/>
      <family val="2"/>
    </font>
    <font>
      <sz val="8"/>
      <color rgb="FFCCFFCC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 applyProtection="1"/>
    <xf numFmtId="3" fontId="0" fillId="2" borderId="0" xfId="0" applyNumberFormat="1" applyFill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center"/>
    </xf>
    <xf numFmtId="9" fontId="0" fillId="2" borderId="0" xfId="0" applyNumberFormat="1" applyFill="1" applyAlignment="1" applyProtection="1">
      <alignment horizontal="center"/>
    </xf>
    <xf numFmtId="0" fontId="9" fillId="2" borderId="0" xfId="0" applyFont="1" applyFill="1" applyProtection="1"/>
    <xf numFmtId="0" fontId="0" fillId="2" borderId="0" xfId="0" applyFill="1" applyBorder="1" applyProtection="1"/>
    <xf numFmtId="3" fontId="0" fillId="2" borderId="0" xfId="0" applyNumberFormat="1" applyFill="1" applyBorder="1" applyAlignment="1" applyProtection="1">
      <alignment horizontal="center"/>
    </xf>
    <xf numFmtId="0" fontId="1" fillId="2" borderId="0" xfId="0" applyFont="1" applyFill="1" applyBorder="1" applyProtection="1"/>
    <xf numFmtId="0" fontId="3" fillId="2" borderId="0" xfId="0" applyFont="1" applyFill="1" applyBorder="1" applyProtection="1"/>
    <xf numFmtId="0" fontId="4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9" fontId="0" fillId="2" borderId="0" xfId="0" applyNumberForma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9" fillId="2" borderId="0" xfId="0" applyFont="1" applyFill="1" applyBorder="1" applyProtection="1"/>
    <xf numFmtId="4" fontId="0" fillId="2" borderId="0" xfId="0" applyNumberFormat="1" applyFill="1" applyBorder="1" applyAlignment="1" applyProtection="1">
      <alignment horizontal="center"/>
    </xf>
    <xf numFmtId="0" fontId="0" fillId="2" borderId="1" xfId="0" applyFill="1" applyBorder="1" applyProtection="1"/>
    <xf numFmtId="0" fontId="0" fillId="2" borderId="2" xfId="0" applyFill="1" applyBorder="1" applyProtection="1"/>
    <xf numFmtId="3" fontId="0" fillId="2" borderId="2" xfId="0" applyNumberFormat="1" applyFill="1" applyBorder="1" applyAlignment="1" applyProtection="1">
      <alignment horizontal="center"/>
    </xf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9" fillId="2" borderId="4" xfId="0" applyFont="1" applyFill="1" applyBorder="1" applyProtection="1"/>
    <xf numFmtId="0" fontId="9" fillId="2" borderId="5" xfId="0" applyFont="1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3" fontId="0" fillId="2" borderId="7" xfId="0" applyNumberFormat="1" applyFill="1" applyBorder="1" applyAlignment="1" applyProtection="1">
      <alignment horizontal="center"/>
    </xf>
    <xf numFmtId="0" fontId="0" fillId="2" borderId="8" xfId="0" applyFill="1" applyBorder="1" applyProtection="1"/>
    <xf numFmtId="49" fontId="0" fillId="5" borderId="0" xfId="0" applyNumberFormat="1" applyFill="1" applyBorder="1" applyProtection="1"/>
    <xf numFmtId="0" fontId="6" fillId="2" borderId="0" xfId="0" applyFont="1" applyFill="1" applyBorder="1" applyAlignment="1" applyProtection="1"/>
    <xf numFmtId="0" fontId="3" fillId="2" borderId="0" xfId="0" applyFont="1" applyFill="1" applyBorder="1" applyAlignment="1" applyProtection="1"/>
    <xf numFmtId="2" fontId="5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164" fontId="0" fillId="2" borderId="0" xfId="0" applyNumberFormat="1" applyFill="1" applyBorder="1" applyProtection="1"/>
    <xf numFmtId="0" fontId="0" fillId="2" borderId="0" xfId="0" applyFill="1" applyBorder="1" applyAlignment="1" applyProtection="1">
      <alignment horizontal="center"/>
    </xf>
    <xf numFmtId="2" fontId="5" fillId="2" borderId="0" xfId="0" applyNumberFormat="1" applyFont="1" applyFill="1" applyBorder="1" applyAlignment="1" applyProtection="1">
      <alignment horizontal="left"/>
    </xf>
    <xf numFmtId="2" fontId="0" fillId="2" borderId="0" xfId="0" applyNumberFormat="1" applyFill="1" applyBorder="1" applyAlignment="1" applyProtection="1">
      <alignment horizontal="left"/>
    </xf>
    <xf numFmtId="0" fontId="0" fillId="2" borderId="0" xfId="0" applyFill="1" applyBorder="1" applyAlignment="1" applyProtection="1"/>
    <xf numFmtId="49" fontId="0" fillId="2" borderId="0" xfId="0" applyNumberFormat="1" applyFill="1" applyBorder="1" applyAlignment="1" applyProtection="1"/>
    <xf numFmtId="2" fontId="1" fillId="2" borderId="0" xfId="0" applyNumberFormat="1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/>
    <xf numFmtId="0" fontId="0" fillId="6" borderId="16" xfId="0" applyFill="1" applyBorder="1" applyProtection="1">
      <protection locked="0"/>
    </xf>
    <xf numFmtId="3" fontId="0" fillId="0" borderId="16" xfId="0" applyNumberFormat="1" applyFill="1" applyBorder="1" applyAlignment="1" applyProtection="1">
      <alignment horizontal="center"/>
      <protection locked="0"/>
    </xf>
    <xf numFmtId="49" fontId="0" fillId="0" borderId="16" xfId="0" applyNumberFormat="1" applyFill="1" applyBorder="1" applyProtection="1">
      <protection locked="0"/>
    </xf>
    <xf numFmtId="3" fontId="3" fillId="0" borderId="16" xfId="0" applyNumberFormat="1" applyFont="1" applyFill="1" applyBorder="1" applyAlignment="1" applyProtection="1">
      <alignment horizontal="center"/>
      <protection locked="0"/>
    </xf>
    <xf numFmtId="0" fontId="5" fillId="0" borderId="16" xfId="0" applyFon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</xf>
    <xf numFmtId="3" fontId="3" fillId="3" borderId="16" xfId="0" applyNumberFormat="1" applyFont="1" applyFill="1" applyBorder="1" applyAlignment="1" applyProtection="1">
      <alignment horizontal="center"/>
    </xf>
    <xf numFmtId="0" fontId="0" fillId="2" borderId="0" xfId="0" applyFill="1" applyProtection="1">
      <protection hidden="1"/>
    </xf>
    <xf numFmtId="0" fontId="14" fillId="2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2" borderId="0" xfId="0" applyFont="1" applyFill="1" applyProtection="1">
      <protection hidden="1"/>
    </xf>
    <xf numFmtId="0" fontId="11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/>
    </xf>
    <xf numFmtId="0" fontId="5" fillId="2" borderId="0" xfId="0" quotePrefix="1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right"/>
    </xf>
    <xf numFmtId="0" fontId="3" fillId="2" borderId="17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"/>
    </xf>
    <xf numFmtId="3" fontId="10" fillId="4" borderId="9" xfId="0" applyNumberFormat="1" applyFont="1" applyFill="1" applyBorder="1" applyAlignment="1" applyProtection="1">
      <alignment horizontal="center"/>
    </xf>
    <xf numFmtId="3" fontId="10" fillId="4" borderId="14" xfId="0" applyNumberFormat="1" applyFont="1" applyFill="1" applyBorder="1" applyAlignment="1" applyProtection="1">
      <alignment horizontal="center"/>
    </xf>
    <xf numFmtId="3" fontId="10" fillId="4" borderId="10" xfId="0" applyNumberFormat="1" applyFont="1" applyFill="1" applyBorder="1" applyAlignment="1" applyProtection="1">
      <alignment horizontal="center"/>
    </xf>
    <xf numFmtId="3" fontId="10" fillId="4" borderId="11" xfId="0" applyNumberFormat="1" applyFont="1" applyFill="1" applyBorder="1" applyAlignment="1" applyProtection="1">
      <alignment horizontal="center"/>
    </xf>
    <xf numFmtId="3" fontId="10" fillId="4" borderId="15" xfId="0" applyNumberFormat="1" applyFont="1" applyFill="1" applyBorder="1" applyAlignment="1" applyProtection="1">
      <alignment horizontal="center"/>
    </xf>
    <xf numFmtId="3" fontId="10" fillId="4" borderId="12" xfId="0" applyNumberFormat="1" applyFont="1" applyFill="1" applyBorder="1" applyAlignment="1" applyProtection="1">
      <alignment horizontal="center"/>
    </xf>
    <xf numFmtId="0" fontId="8" fillId="2" borderId="13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175260</xdr:colOff>
      <xdr:row>2</xdr:row>
      <xdr:rowOff>152400</xdr:rowOff>
    </xdr:from>
    <xdr:to>
      <xdr:col>3</xdr:col>
      <xdr:colOff>670560</xdr:colOff>
      <xdr:row>6</xdr:row>
      <xdr:rowOff>7620</xdr:rowOff>
    </xdr:to>
    <xdr:pic>
      <xdr:nvPicPr>
        <xdr:cNvPr id="1117" name="Picture 9" descr="City Logo (color) - transparent backgroun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342900"/>
          <a:ext cx="7239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5"/>
  <sheetViews>
    <sheetView tabSelected="1" topLeftCell="B1" workbookViewId="0">
      <selection activeCell="F9" sqref="F9"/>
    </sheetView>
  </sheetViews>
  <sheetFormatPr defaultRowHeight="13.2" x14ac:dyDescent="0.25"/>
  <cols>
    <col min="1" max="2" width="2.77734375" style="1" customWidth="1"/>
    <col min="3" max="3" width="3.33203125" style="1" customWidth="1"/>
    <col min="4" max="4" width="24.77734375" style="1" customWidth="1"/>
    <col min="5" max="5" width="8.33203125" style="1" customWidth="1"/>
    <col min="6" max="6" width="16.109375" style="2" customWidth="1"/>
    <col min="7" max="7" width="8" style="1" customWidth="1"/>
    <col min="8" max="8" width="24.77734375" style="1" customWidth="1"/>
    <col min="9" max="9" width="6" style="1" customWidth="1"/>
    <col min="10" max="10" width="2.77734375" style="1" customWidth="1"/>
    <col min="11" max="16384" width="8.88671875" style="1"/>
  </cols>
  <sheetData>
    <row r="2" spans="2:14" ht="3" customHeight="1" thickBot="1" x14ac:dyDescent="0.3"/>
    <row r="3" spans="2:14" ht="21" customHeight="1" thickTop="1" x14ac:dyDescent="0.25">
      <c r="B3" s="17"/>
      <c r="C3" s="18"/>
      <c r="D3" s="18"/>
      <c r="E3" s="18"/>
      <c r="F3" s="19"/>
      <c r="G3" s="18"/>
      <c r="H3" s="18"/>
      <c r="I3" s="18"/>
      <c r="J3" s="20"/>
    </row>
    <row r="4" spans="2:14" ht="15" customHeight="1" x14ac:dyDescent="0.3">
      <c r="B4" s="21"/>
      <c r="C4" s="56" t="s">
        <v>8</v>
      </c>
      <c r="D4" s="56"/>
      <c r="E4" s="56"/>
      <c r="F4" s="56"/>
      <c r="G4" s="56"/>
      <c r="H4" s="56"/>
      <c r="I4" s="56"/>
      <c r="J4" s="22"/>
    </row>
    <row r="5" spans="2:14" ht="34.799999999999997" x14ac:dyDescent="0.25">
      <c r="B5" s="21"/>
      <c r="C5" s="55" t="s">
        <v>7</v>
      </c>
      <c r="D5" s="55"/>
      <c r="E5" s="55"/>
      <c r="F5" s="55"/>
      <c r="G5" s="55"/>
      <c r="H5" s="55"/>
      <c r="I5" s="55"/>
      <c r="J5" s="22"/>
    </row>
    <row r="6" spans="2:14" ht="15" customHeight="1" x14ac:dyDescent="0.25">
      <c r="B6" s="21"/>
      <c r="C6" s="57" t="s">
        <v>20</v>
      </c>
      <c r="D6" s="57"/>
      <c r="E6" s="57"/>
      <c r="F6" s="57"/>
      <c r="G6" s="57"/>
      <c r="H6" s="57"/>
      <c r="I6" s="57"/>
      <c r="J6" s="22"/>
    </row>
    <row r="7" spans="2:14" ht="15" customHeight="1" x14ac:dyDescent="0.25">
      <c r="B7" s="21"/>
      <c r="C7" s="6"/>
      <c r="D7" s="8"/>
      <c r="E7" s="8"/>
      <c r="F7" s="7"/>
      <c r="G7" s="6"/>
      <c r="H7" s="6"/>
      <c r="I7" s="6"/>
      <c r="J7" s="22"/>
    </row>
    <row r="8" spans="2:14" ht="7.2" customHeight="1" x14ac:dyDescent="0.25">
      <c r="B8" s="21"/>
      <c r="C8" s="6"/>
      <c r="D8" s="30"/>
      <c r="E8" s="30"/>
      <c r="F8" s="30"/>
      <c r="G8" s="30"/>
      <c r="H8" s="6"/>
      <c r="I8" s="6"/>
      <c r="J8" s="22"/>
    </row>
    <row r="9" spans="2:14" ht="15" customHeight="1" x14ac:dyDescent="0.25">
      <c r="B9" s="21"/>
      <c r="C9" s="6"/>
      <c r="D9" s="60" t="s">
        <v>21</v>
      </c>
      <c r="E9" s="60"/>
      <c r="F9" s="46"/>
      <c r="G9" s="9" t="s">
        <v>11</v>
      </c>
      <c r="H9" s="10"/>
      <c r="I9" s="6"/>
      <c r="J9" s="22"/>
    </row>
    <row r="10" spans="2:14" ht="15" customHeight="1" x14ac:dyDescent="0.25">
      <c r="B10" s="21"/>
      <c r="C10" s="6"/>
      <c r="D10" s="60" t="s">
        <v>21</v>
      </c>
      <c r="E10" s="60"/>
      <c r="F10" s="46"/>
      <c r="G10" s="9" t="s">
        <v>10</v>
      </c>
      <c r="H10" s="10"/>
      <c r="I10" s="6"/>
      <c r="J10" s="22"/>
    </row>
    <row r="11" spans="2:14" ht="15" customHeight="1" x14ac:dyDescent="0.25">
      <c r="B11" s="21"/>
      <c r="C11" s="6"/>
      <c r="D11" s="9"/>
      <c r="E11" s="9"/>
      <c r="F11" s="3"/>
      <c r="G11" s="9"/>
      <c r="H11" s="10"/>
      <c r="I11" s="6"/>
      <c r="J11" s="22"/>
    </row>
    <row r="12" spans="2:14" ht="15" customHeight="1" x14ac:dyDescent="0.25">
      <c r="B12" s="21"/>
      <c r="C12" s="6"/>
      <c r="D12" s="33" t="s">
        <v>30</v>
      </c>
      <c r="E12" s="11" t="s">
        <v>18</v>
      </c>
      <c r="F12" s="33" t="s">
        <v>31</v>
      </c>
      <c r="G12" s="30"/>
      <c r="H12" s="33" t="s">
        <v>32</v>
      </c>
      <c r="I12" s="11" t="s">
        <v>6</v>
      </c>
      <c r="J12" s="22"/>
      <c r="K12" s="53" t="s">
        <v>33</v>
      </c>
      <c r="L12" s="53" t="s">
        <v>34</v>
      </c>
      <c r="M12" s="53" t="s">
        <v>36</v>
      </c>
      <c r="N12" s="50"/>
    </row>
    <row r="13" spans="2:14" ht="15" customHeight="1" x14ac:dyDescent="0.25">
      <c r="B13" s="21"/>
      <c r="C13" s="35">
        <v>1</v>
      </c>
      <c r="D13" s="43"/>
      <c r="E13" s="32">
        <f>IF(D13="",0,VLOOKUP(D13, $C$44:$E$49, 3,FALSE))</f>
        <v>0</v>
      </c>
      <c r="F13" s="44"/>
      <c r="G13" s="6" t="s">
        <v>0</v>
      </c>
      <c r="H13" s="45"/>
      <c r="I13" s="12">
        <f>IF(H13="",0.71,VLOOKUP(H13, $H$44:$I$49, 2, FALSE))</f>
        <v>0.71</v>
      </c>
      <c r="J13" s="22"/>
      <c r="K13" s="51" t="b">
        <f>AND(D13="",F13="",H13="")</f>
        <v>1</v>
      </c>
      <c r="L13" s="51" t="b">
        <f>AND(D13&lt;&gt;"",F13&lt;&gt;"",H13&lt;&gt;"")</f>
        <v>0</v>
      </c>
      <c r="M13" s="51" t="b">
        <f>OR(K13=TRUE,L13=TRUE)</f>
        <v>1</v>
      </c>
      <c r="N13" s="50"/>
    </row>
    <row r="14" spans="2:14" ht="15" customHeight="1" x14ac:dyDescent="0.25">
      <c r="B14" s="21"/>
      <c r="C14" s="35">
        <f>C13+1</f>
        <v>2</v>
      </c>
      <c r="D14" s="43"/>
      <c r="E14" s="32">
        <f t="shared" ref="E14:E27" si="0">IF(D14="",0,VLOOKUP(D14, $C$44:$E$49, 3,FALSE))</f>
        <v>0</v>
      </c>
      <c r="F14" s="44"/>
      <c r="G14" s="6" t="s">
        <v>0</v>
      </c>
      <c r="H14" s="45"/>
      <c r="I14" s="12">
        <f t="shared" ref="I14:I27" si="1">IF(H14="",0.71,VLOOKUP(H14, $H$44:$I$49, 2, FALSE))</f>
        <v>0.71</v>
      </c>
      <c r="J14" s="22"/>
      <c r="K14" s="51" t="b">
        <f t="shared" ref="K14:K27" si="2">AND(D14="",F14="",H14="")</f>
        <v>1</v>
      </c>
      <c r="L14" s="51" t="b">
        <f t="shared" ref="L14:L27" si="3">AND(D14&lt;&gt;"",F14&lt;&gt;"",H14&lt;&gt;"")</f>
        <v>0</v>
      </c>
      <c r="M14" s="51" t="b">
        <f t="shared" ref="M14:M27" si="4">OR(K14=TRUE,L14=TRUE)</f>
        <v>1</v>
      </c>
      <c r="N14" s="50"/>
    </row>
    <row r="15" spans="2:14" ht="15" customHeight="1" x14ac:dyDescent="0.25">
      <c r="B15" s="21"/>
      <c r="C15" s="35">
        <f t="shared" ref="C15:C27" si="5">C14+1</f>
        <v>3</v>
      </c>
      <c r="D15" s="43"/>
      <c r="E15" s="32">
        <f t="shared" si="0"/>
        <v>0</v>
      </c>
      <c r="F15" s="44"/>
      <c r="G15" s="6" t="s">
        <v>0</v>
      </c>
      <c r="H15" s="45"/>
      <c r="I15" s="12">
        <f t="shared" si="1"/>
        <v>0.71</v>
      </c>
      <c r="J15" s="22"/>
      <c r="K15" s="51" t="b">
        <f t="shared" si="2"/>
        <v>1</v>
      </c>
      <c r="L15" s="51" t="b">
        <f t="shared" si="3"/>
        <v>0</v>
      </c>
      <c r="M15" s="51" t="b">
        <f t="shared" si="4"/>
        <v>1</v>
      </c>
      <c r="N15" s="50"/>
    </row>
    <row r="16" spans="2:14" ht="15" customHeight="1" x14ac:dyDescent="0.25">
      <c r="B16" s="21"/>
      <c r="C16" s="35">
        <f t="shared" si="5"/>
        <v>4</v>
      </c>
      <c r="D16" s="43"/>
      <c r="E16" s="32">
        <f t="shared" si="0"/>
        <v>0</v>
      </c>
      <c r="F16" s="44"/>
      <c r="G16" s="6" t="s">
        <v>0</v>
      </c>
      <c r="H16" s="45"/>
      <c r="I16" s="12">
        <f t="shared" si="1"/>
        <v>0.71</v>
      </c>
      <c r="J16" s="22"/>
      <c r="K16" s="51" t="b">
        <f t="shared" si="2"/>
        <v>1</v>
      </c>
      <c r="L16" s="51" t="b">
        <f t="shared" si="3"/>
        <v>0</v>
      </c>
      <c r="M16" s="51" t="b">
        <f t="shared" si="4"/>
        <v>1</v>
      </c>
      <c r="N16" s="50"/>
    </row>
    <row r="17" spans="2:14" ht="15" customHeight="1" x14ac:dyDescent="0.25">
      <c r="B17" s="21"/>
      <c r="C17" s="35">
        <f t="shared" si="5"/>
        <v>5</v>
      </c>
      <c r="D17" s="43"/>
      <c r="E17" s="32">
        <f t="shared" si="0"/>
        <v>0</v>
      </c>
      <c r="F17" s="44"/>
      <c r="G17" s="6" t="s">
        <v>0</v>
      </c>
      <c r="H17" s="45"/>
      <c r="I17" s="12">
        <f t="shared" si="1"/>
        <v>0.71</v>
      </c>
      <c r="J17" s="22"/>
      <c r="K17" s="51" t="b">
        <f t="shared" si="2"/>
        <v>1</v>
      </c>
      <c r="L17" s="51" t="b">
        <f t="shared" si="3"/>
        <v>0</v>
      </c>
      <c r="M17" s="51" t="b">
        <f t="shared" si="4"/>
        <v>1</v>
      </c>
      <c r="N17" s="50"/>
    </row>
    <row r="18" spans="2:14" ht="15" customHeight="1" x14ac:dyDescent="0.25">
      <c r="B18" s="21"/>
      <c r="C18" s="35">
        <f t="shared" si="5"/>
        <v>6</v>
      </c>
      <c r="D18" s="43"/>
      <c r="E18" s="32">
        <f t="shared" si="0"/>
        <v>0</v>
      </c>
      <c r="F18" s="44"/>
      <c r="G18" s="6" t="s">
        <v>0</v>
      </c>
      <c r="H18" s="45"/>
      <c r="I18" s="12">
        <f t="shared" si="1"/>
        <v>0.71</v>
      </c>
      <c r="J18" s="22"/>
      <c r="K18" s="51" t="b">
        <f t="shared" si="2"/>
        <v>1</v>
      </c>
      <c r="L18" s="51" t="b">
        <f t="shared" si="3"/>
        <v>0</v>
      </c>
      <c r="M18" s="51" t="b">
        <f t="shared" si="4"/>
        <v>1</v>
      </c>
      <c r="N18" s="50"/>
    </row>
    <row r="19" spans="2:14" ht="15" customHeight="1" x14ac:dyDescent="0.25">
      <c r="B19" s="21"/>
      <c r="C19" s="35">
        <f t="shared" si="5"/>
        <v>7</v>
      </c>
      <c r="D19" s="43"/>
      <c r="E19" s="32">
        <f t="shared" si="0"/>
        <v>0</v>
      </c>
      <c r="F19" s="44"/>
      <c r="G19" s="6" t="s">
        <v>0</v>
      </c>
      <c r="H19" s="45"/>
      <c r="I19" s="12">
        <f t="shared" si="1"/>
        <v>0.71</v>
      </c>
      <c r="J19" s="22"/>
      <c r="K19" s="51" t="b">
        <f t="shared" si="2"/>
        <v>1</v>
      </c>
      <c r="L19" s="51" t="b">
        <f t="shared" si="3"/>
        <v>0</v>
      </c>
      <c r="M19" s="51" t="b">
        <f t="shared" si="4"/>
        <v>1</v>
      </c>
      <c r="N19" s="50"/>
    </row>
    <row r="20" spans="2:14" ht="15" customHeight="1" x14ac:dyDescent="0.25">
      <c r="B20" s="21"/>
      <c r="C20" s="35">
        <f t="shared" si="5"/>
        <v>8</v>
      </c>
      <c r="D20" s="43"/>
      <c r="E20" s="32">
        <f t="shared" si="0"/>
        <v>0</v>
      </c>
      <c r="F20" s="44"/>
      <c r="G20" s="6" t="s">
        <v>0</v>
      </c>
      <c r="H20" s="45"/>
      <c r="I20" s="12">
        <f t="shared" si="1"/>
        <v>0.71</v>
      </c>
      <c r="J20" s="22"/>
      <c r="K20" s="51" t="b">
        <f t="shared" si="2"/>
        <v>1</v>
      </c>
      <c r="L20" s="51" t="b">
        <f t="shared" si="3"/>
        <v>0</v>
      </c>
      <c r="M20" s="51" t="b">
        <f t="shared" si="4"/>
        <v>1</v>
      </c>
      <c r="N20" s="50"/>
    </row>
    <row r="21" spans="2:14" ht="15" customHeight="1" x14ac:dyDescent="0.25">
      <c r="B21" s="21"/>
      <c r="C21" s="35">
        <f t="shared" si="5"/>
        <v>9</v>
      </c>
      <c r="D21" s="43"/>
      <c r="E21" s="32">
        <f t="shared" si="0"/>
        <v>0</v>
      </c>
      <c r="F21" s="44"/>
      <c r="G21" s="6" t="s">
        <v>0</v>
      </c>
      <c r="H21" s="45"/>
      <c r="I21" s="12">
        <f t="shared" si="1"/>
        <v>0.71</v>
      </c>
      <c r="J21" s="22"/>
      <c r="K21" s="51" t="b">
        <f t="shared" si="2"/>
        <v>1</v>
      </c>
      <c r="L21" s="51" t="b">
        <f t="shared" si="3"/>
        <v>0</v>
      </c>
      <c r="M21" s="51" t="b">
        <f t="shared" si="4"/>
        <v>1</v>
      </c>
      <c r="N21" s="50"/>
    </row>
    <row r="22" spans="2:14" ht="15" customHeight="1" x14ac:dyDescent="0.25">
      <c r="B22" s="21"/>
      <c r="C22" s="35">
        <f t="shared" si="5"/>
        <v>10</v>
      </c>
      <c r="D22" s="43"/>
      <c r="E22" s="32">
        <f t="shared" si="0"/>
        <v>0</v>
      </c>
      <c r="F22" s="44"/>
      <c r="G22" s="6" t="s">
        <v>0</v>
      </c>
      <c r="H22" s="45"/>
      <c r="I22" s="12">
        <f t="shared" si="1"/>
        <v>0.71</v>
      </c>
      <c r="J22" s="22"/>
      <c r="K22" s="51" t="b">
        <f t="shared" si="2"/>
        <v>1</v>
      </c>
      <c r="L22" s="51" t="b">
        <f t="shared" si="3"/>
        <v>0</v>
      </c>
      <c r="M22" s="51" t="b">
        <f t="shared" si="4"/>
        <v>1</v>
      </c>
      <c r="N22" s="50"/>
    </row>
    <row r="23" spans="2:14" ht="15" customHeight="1" x14ac:dyDescent="0.25">
      <c r="B23" s="21"/>
      <c r="C23" s="35">
        <f t="shared" si="5"/>
        <v>11</v>
      </c>
      <c r="D23" s="43"/>
      <c r="E23" s="32">
        <f t="shared" si="0"/>
        <v>0</v>
      </c>
      <c r="F23" s="44"/>
      <c r="G23" s="6" t="s">
        <v>0</v>
      </c>
      <c r="H23" s="45"/>
      <c r="I23" s="12">
        <f t="shared" si="1"/>
        <v>0.71</v>
      </c>
      <c r="J23" s="22"/>
      <c r="K23" s="51" t="b">
        <f t="shared" si="2"/>
        <v>1</v>
      </c>
      <c r="L23" s="51" t="b">
        <f t="shared" si="3"/>
        <v>0</v>
      </c>
      <c r="M23" s="51" t="b">
        <f t="shared" si="4"/>
        <v>1</v>
      </c>
      <c r="N23" s="50"/>
    </row>
    <row r="24" spans="2:14" ht="15" customHeight="1" x14ac:dyDescent="0.25">
      <c r="B24" s="21"/>
      <c r="C24" s="35">
        <f t="shared" si="5"/>
        <v>12</v>
      </c>
      <c r="D24" s="43"/>
      <c r="E24" s="32">
        <f t="shared" si="0"/>
        <v>0</v>
      </c>
      <c r="F24" s="44"/>
      <c r="G24" s="6" t="s">
        <v>0</v>
      </c>
      <c r="H24" s="45"/>
      <c r="I24" s="12">
        <f t="shared" si="1"/>
        <v>0.71</v>
      </c>
      <c r="J24" s="22"/>
      <c r="K24" s="51" t="b">
        <f t="shared" si="2"/>
        <v>1</v>
      </c>
      <c r="L24" s="51" t="b">
        <f t="shared" si="3"/>
        <v>0</v>
      </c>
      <c r="M24" s="51" t="b">
        <f t="shared" si="4"/>
        <v>1</v>
      </c>
      <c r="N24" s="50"/>
    </row>
    <row r="25" spans="2:14" ht="15" customHeight="1" x14ac:dyDescent="0.25">
      <c r="B25" s="21"/>
      <c r="C25" s="35">
        <f t="shared" si="5"/>
        <v>13</v>
      </c>
      <c r="D25" s="43"/>
      <c r="E25" s="32">
        <f t="shared" si="0"/>
        <v>0</v>
      </c>
      <c r="F25" s="44"/>
      <c r="G25" s="6" t="s">
        <v>0</v>
      </c>
      <c r="H25" s="45"/>
      <c r="I25" s="12">
        <f t="shared" si="1"/>
        <v>0.71</v>
      </c>
      <c r="J25" s="22"/>
      <c r="K25" s="51" t="b">
        <f t="shared" si="2"/>
        <v>1</v>
      </c>
      <c r="L25" s="51" t="b">
        <f t="shared" si="3"/>
        <v>0</v>
      </c>
      <c r="M25" s="51" t="b">
        <f t="shared" si="4"/>
        <v>1</v>
      </c>
      <c r="N25" s="50"/>
    </row>
    <row r="26" spans="2:14" ht="15" customHeight="1" x14ac:dyDescent="0.25">
      <c r="B26" s="21"/>
      <c r="C26" s="35">
        <f t="shared" si="5"/>
        <v>14</v>
      </c>
      <c r="D26" s="43"/>
      <c r="E26" s="32">
        <f t="shared" si="0"/>
        <v>0</v>
      </c>
      <c r="F26" s="44"/>
      <c r="G26" s="6" t="s">
        <v>0</v>
      </c>
      <c r="H26" s="45"/>
      <c r="I26" s="12">
        <f t="shared" si="1"/>
        <v>0.71</v>
      </c>
      <c r="J26" s="22"/>
      <c r="K26" s="51" t="b">
        <f t="shared" si="2"/>
        <v>1</v>
      </c>
      <c r="L26" s="51" t="b">
        <f t="shared" si="3"/>
        <v>0</v>
      </c>
      <c r="M26" s="51" t="b">
        <f t="shared" si="4"/>
        <v>1</v>
      </c>
      <c r="N26" s="50"/>
    </row>
    <row r="27" spans="2:14" ht="15" customHeight="1" x14ac:dyDescent="0.25">
      <c r="B27" s="21"/>
      <c r="C27" s="35">
        <f t="shared" si="5"/>
        <v>15</v>
      </c>
      <c r="D27" s="43"/>
      <c r="E27" s="32">
        <f t="shared" si="0"/>
        <v>0</v>
      </c>
      <c r="F27" s="44"/>
      <c r="G27" s="6" t="s">
        <v>0</v>
      </c>
      <c r="H27" s="45"/>
      <c r="I27" s="12">
        <f t="shared" si="1"/>
        <v>0.71</v>
      </c>
      <c r="J27" s="22"/>
      <c r="K27" s="51" t="b">
        <f t="shared" si="2"/>
        <v>1</v>
      </c>
      <c r="L27" s="51" t="b">
        <f t="shared" si="3"/>
        <v>0</v>
      </c>
      <c r="M27" s="51" t="b">
        <f t="shared" si="4"/>
        <v>1</v>
      </c>
      <c r="N27" s="50"/>
    </row>
    <row r="28" spans="2:14" ht="15" customHeight="1" x14ac:dyDescent="0.25">
      <c r="B28" s="21"/>
      <c r="C28" s="6"/>
      <c r="D28" s="13"/>
      <c r="E28" s="13"/>
      <c r="F28" s="13"/>
      <c r="G28" s="13"/>
      <c r="H28" s="6"/>
      <c r="I28" s="6"/>
      <c r="J28" s="22"/>
      <c r="K28" s="51"/>
      <c r="L28" s="51"/>
      <c r="M28" s="53" t="s">
        <v>37</v>
      </c>
      <c r="N28" s="50"/>
    </row>
    <row r="29" spans="2:14" ht="15" customHeight="1" x14ac:dyDescent="0.25">
      <c r="B29" s="21"/>
      <c r="C29" s="6"/>
      <c r="D29" s="59" t="s">
        <v>22</v>
      </c>
      <c r="E29" s="59"/>
      <c r="F29" s="44"/>
      <c r="G29" s="6" t="s">
        <v>11</v>
      </c>
      <c r="H29" s="29"/>
      <c r="I29" s="12"/>
      <c r="J29" s="22"/>
      <c r="K29" s="51"/>
      <c r="L29" s="51"/>
      <c r="M29" s="51" t="b">
        <f>M13=M14=M15=M16=M17=M18=M19=M20=M21=M22=M23=M24=M25=M26=M27=TRUE</f>
        <v>1</v>
      </c>
      <c r="N29" s="50"/>
    </row>
    <row r="30" spans="2:14" ht="15" customHeight="1" x14ac:dyDescent="0.25">
      <c r="B30" s="21"/>
      <c r="C30" s="6"/>
      <c r="D30" s="59" t="s">
        <v>22</v>
      </c>
      <c r="E30" s="59"/>
      <c r="F30" s="44"/>
      <c r="G30" s="6" t="s">
        <v>10</v>
      </c>
      <c r="H30" s="29"/>
      <c r="I30" s="12"/>
      <c r="J30" s="22"/>
      <c r="K30" s="51"/>
      <c r="L30" s="51"/>
      <c r="M30" s="51"/>
      <c r="N30" s="50"/>
    </row>
    <row r="31" spans="2:14" ht="15" customHeight="1" x14ac:dyDescent="0.25">
      <c r="B31" s="21"/>
      <c r="C31" s="6"/>
      <c r="D31" s="71"/>
      <c r="E31" s="71"/>
      <c r="F31" s="71"/>
      <c r="G31" s="71"/>
      <c r="H31" s="6"/>
      <c r="I31" s="6"/>
      <c r="J31" s="22"/>
      <c r="K31" s="51"/>
      <c r="L31" s="51"/>
      <c r="M31" s="51"/>
      <c r="N31" s="50"/>
    </row>
    <row r="32" spans="2:14" ht="15" customHeight="1" x14ac:dyDescent="0.25">
      <c r="B32" s="21"/>
      <c r="C32" s="6"/>
      <c r="D32" s="59" t="s">
        <v>23</v>
      </c>
      <c r="E32" s="59"/>
      <c r="F32" s="47"/>
      <c r="G32" s="14" t="s">
        <v>0</v>
      </c>
      <c r="H32" s="6"/>
      <c r="I32" s="6"/>
      <c r="J32" s="22"/>
      <c r="K32" s="51"/>
      <c r="L32" s="51"/>
      <c r="M32" s="51"/>
      <c r="N32" s="50"/>
    </row>
    <row r="33" spans="2:14" ht="15" customHeight="1" x14ac:dyDescent="0.25">
      <c r="B33" s="21"/>
      <c r="C33" s="6"/>
      <c r="D33" s="14"/>
      <c r="E33" s="14"/>
      <c r="F33" s="13"/>
      <c r="G33" s="14"/>
      <c r="H33" s="6"/>
      <c r="I33" s="6"/>
      <c r="J33" s="22"/>
      <c r="K33" s="51"/>
      <c r="L33" s="51"/>
      <c r="M33" s="51"/>
      <c r="N33" s="50"/>
    </row>
    <row r="34" spans="2:14" ht="15" customHeight="1" x14ac:dyDescent="0.25">
      <c r="B34" s="21"/>
      <c r="C34" s="58" t="s">
        <v>25</v>
      </c>
      <c r="D34" s="59"/>
      <c r="E34" s="59"/>
      <c r="F34" s="48">
        <v>46.2</v>
      </c>
      <c r="G34" s="14"/>
      <c r="H34" s="6"/>
      <c r="I34" s="6"/>
      <c r="J34" s="22"/>
      <c r="K34" s="51"/>
      <c r="L34" s="51"/>
      <c r="M34" s="51"/>
      <c r="N34" s="50"/>
    </row>
    <row r="35" spans="2:14" ht="15" customHeight="1" x14ac:dyDescent="0.25">
      <c r="B35" s="21"/>
      <c r="C35" s="6"/>
      <c r="D35" s="14"/>
      <c r="E35" s="14"/>
      <c r="F35" s="13"/>
      <c r="G35" s="14"/>
      <c r="H35" s="6"/>
      <c r="I35" s="6"/>
      <c r="J35" s="22"/>
      <c r="K35" s="51"/>
      <c r="L35" s="51"/>
      <c r="M35" s="51"/>
      <c r="N35" s="50"/>
    </row>
    <row r="36" spans="2:14" ht="15" customHeight="1" x14ac:dyDescent="0.25">
      <c r="B36" s="21"/>
      <c r="C36" s="60" t="s">
        <v>27</v>
      </c>
      <c r="D36" s="60"/>
      <c r="E36" s="61"/>
      <c r="F36" s="49">
        <f>(F34*0.62*((0.55*F9)+(0.45*F29)))+(F34*0.62*((0.45*F10)+(0.55*F30)))</f>
        <v>0</v>
      </c>
      <c r="G36" s="9" t="s">
        <v>29</v>
      </c>
      <c r="H36" s="6"/>
      <c r="I36" s="6"/>
      <c r="J36" s="22"/>
      <c r="K36" s="54" t="s">
        <v>35</v>
      </c>
      <c r="L36" s="51"/>
      <c r="M36" s="53" t="s">
        <v>38</v>
      </c>
      <c r="N36" s="50"/>
    </row>
    <row r="37" spans="2:14" ht="15" customHeight="1" x14ac:dyDescent="0.25">
      <c r="B37" s="21"/>
      <c r="C37" s="60" t="s">
        <v>26</v>
      </c>
      <c r="D37" s="60"/>
      <c r="E37" s="61"/>
      <c r="F37" s="49">
        <f>F34*0.62*(((F13*E13)/I13)+((F14*E14)/I14)+((F15*E15)/I15)+((F16*E16)/I16)+((F17*E17)/I17)+((F18*E18)/I18)+((F19*E19)/I19)+((F20*E20)/I20)+((F21*E21)/I21)+((F22*E22)/I22)+((F23*E23)/I23)+((F24*E24)/I24)+((F25*E25)/I25)+((F26*E26)/I26)+((F27*E27)/I27)+F29+F30+(F32*0.8))</f>
        <v>0</v>
      </c>
      <c r="G37" s="9" t="s">
        <v>29</v>
      </c>
      <c r="H37" s="6"/>
      <c r="I37" s="6"/>
      <c r="J37" s="22"/>
      <c r="K37" s="51" t="b">
        <f>(SUM(F13:F27,F29:F30,F32)=(F9+F10))</f>
        <v>1</v>
      </c>
      <c r="L37" s="51"/>
      <c r="M37" s="51" t="b">
        <f>AND(K37=TRUE,M29=TRUE,F36&gt;0)</f>
        <v>0</v>
      </c>
      <c r="N37" s="50"/>
    </row>
    <row r="38" spans="2:14" ht="15" customHeight="1" x14ac:dyDescent="0.25">
      <c r="B38" s="21"/>
      <c r="C38" s="34"/>
      <c r="D38" s="34"/>
      <c r="E38" s="34"/>
      <c r="F38" s="34"/>
      <c r="G38" s="9"/>
      <c r="H38" s="6"/>
      <c r="I38" s="6"/>
      <c r="J38" s="22"/>
      <c r="K38" s="50"/>
      <c r="L38" s="50"/>
      <c r="M38" s="52"/>
      <c r="N38" s="50"/>
    </row>
    <row r="39" spans="2:14" ht="15" customHeight="1" thickBot="1" x14ac:dyDescent="0.3">
      <c r="B39" s="21"/>
      <c r="C39" s="72" t="str">
        <f>IF(E40="Fail", "Your Estimated Total Water Usage exceeds your Maximum Applied Water Allowance", IF(K37=TRUE, (IF(M29=TRUE,"","Please enter the planting area and select the plant type and irrigation type for each hydrozone")),"Individual plant and water feature areas do not match the total irrigated landscape area"))</f>
        <v/>
      </c>
      <c r="D39" s="72"/>
      <c r="E39" s="72"/>
      <c r="F39" s="72"/>
      <c r="G39" s="72"/>
      <c r="H39" s="72"/>
      <c r="I39" s="72"/>
      <c r="J39" s="22"/>
    </row>
    <row r="40" spans="2:14" s="5" customFormat="1" ht="15" customHeight="1" x14ac:dyDescent="0.25">
      <c r="B40" s="23"/>
      <c r="C40" s="15"/>
      <c r="D40" s="70" t="s">
        <v>24</v>
      </c>
      <c r="E40" s="64" t="str">
        <f>IF(M37=TRUE,(IF((AND(F37&lt;=F36,F37&lt;&gt;0)),"Pass","Fail")),"Incomplete")</f>
        <v>Incomplete</v>
      </c>
      <c r="F40" s="65"/>
      <c r="G40" s="66"/>
      <c r="H40" s="15"/>
      <c r="I40" s="15"/>
      <c r="J40" s="24"/>
    </row>
    <row r="41" spans="2:14" ht="15" customHeight="1" thickBot="1" x14ac:dyDescent="0.3">
      <c r="B41" s="21"/>
      <c r="C41" s="6"/>
      <c r="D41" s="70"/>
      <c r="E41" s="67"/>
      <c r="F41" s="68"/>
      <c r="G41" s="69"/>
      <c r="H41" s="6"/>
      <c r="I41" s="6"/>
      <c r="J41" s="22"/>
    </row>
    <row r="42" spans="2:14" ht="15" customHeight="1" x14ac:dyDescent="0.25">
      <c r="B42" s="21"/>
      <c r="C42" s="6"/>
      <c r="D42" s="6"/>
      <c r="E42" s="6"/>
      <c r="F42" s="7"/>
      <c r="G42" s="6"/>
      <c r="H42" s="6"/>
      <c r="I42" s="6"/>
      <c r="J42" s="22"/>
    </row>
    <row r="43" spans="2:14" ht="15" customHeight="1" x14ac:dyDescent="0.25">
      <c r="B43" s="21"/>
      <c r="C43" s="36"/>
      <c r="D43" s="11" t="s">
        <v>19</v>
      </c>
      <c r="E43" s="11"/>
      <c r="F43" s="31"/>
      <c r="G43" s="6"/>
      <c r="H43" s="63" t="s">
        <v>28</v>
      </c>
      <c r="I43" s="63"/>
      <c r="J43" s="22"/>
    </row>
    <row r="44" spans="2:14" ht="15" customHeight="1" x14ac:dyDescent="0.25">
      <c r="B44" s="21"/>
      <c r="C44" s="62" t="s">
        <v>16</v>
      </c>
      <c r="D44" s="62"/>
      <c r="E44" s="37">
        <v>0.05</v>
      </c>
      <c r="F44" s="16"/>
      <c r="G44" s="39"/>
      <c r="H44" s="40" t="s">
        <v>3</v>
      </c>
      <c r="I44" s="12">
        <v>0.9</v>
      </c>
      <c r="J44" s="22"/>
    </row>
    <row r="45" spans="2:14" ht="15" customHeight="1" x14ac:dyDescent="0.25">
      <c r="B45" s="21"/>
      <c r="C45" s="62" t="s">
        <v>17</v>
      </c>
      <c r="D45" s="62"/>
      <c r="E45" s="38">
        <v>0.2</v>
      </c>
      <c r="F45" s="16"/>
      <c r="G45" s="39"/>
      <c r="H45" s="40" t="s">
        <v>5</v>
      </c>
      <c r="I45" s="12">
        <v>0.85</v>
      </c>
      <c r="J45" s="22"/>
    </row>
    <row r="46" spans="2:14" ht="15" customHeight="1" x14ac:dyDescent="0.25">
      <c r="B46" s="21"/>
      <c r="C46" s="62" t="s">
        <v>14</v>
      </c>
      <c r="D46" s="62"/>
      <c r="E46" s="41">
        <v>0.5</v>
      </c>
      <c r="F46" s="16"/>
      <c r="G46" s="39"/>
      <c r="H46" s="40" t="s">
        <v>4</v>
      </c>
      <c r="I46" s="12">
        <v>0.8</v>
      </c>
      <c r="J46" s="22"/>
    </row>
    <row r="47" spans="2:14" ht="15" customHeight="1" x14ac:dyDescent="0.25">
      <c r="B47" s="21"/>
      <c r="C47" s="62" t="s">
        <v>15</v>
      </c>
      <c r="D47" s="62"/>
      <c r="E47" s="38">
        <v>0.8</v>
      </c>
      <c r="F47" s="7"/>
      <c r="G47" s="39"/>
      <c r="H47" s="40" t="s">
        <v>2</v>
      </c>
      <c r="I47" s="12">
        <v>0.75</v>
      </c>
      <c r="J47" s="22"/>
    </row>
    <row r="48" spans="2:14" ht="15" customHeight="1" x14ac:dyDescent="0.25">
      <c r="B48" s="21"/>
      <c r="C48" s="62" t="s">
        <v>13</v>
      </c>
      <c r="D48" s="62"/>
      <c r="E48" s="38">
        <v>0.6</v>
      </c>
      <c r="F48" s="42"/>
      <c r="G48" s="39"/>
      <c r="H48" s="40" t="s">
        <v>1</v>
      </c>
      <c r="I48" s="12">
        <v>0.75</v>
      </c>
      <c r="J48" s="22"/>
    </row>
    <row r="49" spans="2:10" ht="15" customHeight="1" x14ac:dyDescent="0.25">
      <c r="B49" s="21"/>
      <c r="C49" s="62" t="s">
        <v>12</v>
      </c>
      <c r="D49" s="62"/>
      <c r="E49" s="38">
        <v>0.8</v>
      </c>
      <c r="F49" s="7"/>
      <c r="G49" s="39"/>
      <c r="H49" s="40" t="s">
        <v>9</v>
      </c>
      <c r="I49" s="12">
        <v>0.71</v>
      </c>
      <c r="J49" s="22"/>
    </row>
    <row r="50" spans="2:10" ht="15" customHeight="1" thickBot="1" x14ac:dyDescent="0.3">
      <c r="B50" s="25"/>
      <c r="C50" s="26"/>
      <c r="D50" s="26"/>
      <c r="E50" s="26"/>
      <c r="F50" s="27"/>
      <c r="G50" s="26"/>
      <c r="H50" s="26"/>
      <c r="I50" s="26"/>
      <c r="J50" s="28"/>
    </row>
    <row r="51" spans="2:10" ht="13.8" thickTop="1" x14ac:dyDescent="0.25"/>
    <row r="55" spans="2:10" x14ac:dyDescent="0.25">
      <c r="F55" s="4"/>
    </row>
  </sheetData>
  <sheetProtection sheet="1" objects="1" scenarios="1" selectLockedCells="1"/>
  <sortState ref="H44:I49">
    <sortCondition descending="1" ref="I44:I49"/>
  </sortState>
  <mergeCells count="22">
    <mergeCell ref="C49:D49"/>
    <mergeCell ref="H43:I43"/>
    <mergeCell ref="D9:E9"/>
    <mergeCell ref="D10:E10"/>
    <mergeCell ref="E40:G41"/>
    <mergeCell ref="D40:D41"/>
    <mergeCell ref="D29:E29"/>
    <mergeCell ref="D30:E30"/>
    <mergeCell ref="D32:E32"/>
    <mergeCell ref="D31:G31"/>
    <mergeCell ref="C44:D44"/>
    <mergeCell ref="C45:D45"/>
    <mergeCell ref="C46:D46"/>
    <mergeCell ref="C47:D47"/>
    <mergeCell ref="C48:D48"/>
    <mergeCell ref="C39:I39"/>
    <mergeCell ref="C5:I5"/>
    <mergeCell ref="C4:I4"/>
    <mergeCell ref="C6:I6"/>
    <mergeCell ref="C34:E34"/>
    <mergeCell ref="C37:E37"/>
    <mergeCell ref="C36:E36"/>
  </mergeCells>
  <phoneticPr fontId="2" type="noConversion"/>
  <conditionalFormatting sqref="E40">
    <cfRule type="cellIs" dxfId="1" priority="1" stopIfTrue="1" operator="equal">
      <formula>"Pass"</formula>
    </cfRule>
    <cfRule type="cellIs" dxfId="0" priority="2" stopIfTrue="1" operator="equal">
      <formula>"Fail"</formula>
    </cfRule>
  </conditionalFormatting>
  <dataValidations count="8">
    <dataValidation type="whole" operator="greaterThanOrEqual" allowBlank="1" showInputMessage="1" showErrorMessage="1" error="Please enter a whole number (no decimals), or leave blank." promptTitle="Enter water feature areas" prompt="Enter total surface area (measured in sq. ft.) of the exposed water surface area for all water features.  Do not include Special Landscape Areas." sqref="F32">
      <formula1>0</formula1>
    </dataValidation>
    <dataValidation type="whole" operator="greaterThan" allowBlank="1" showInputMessage="1" showErrorMessage="1" error="Please enter a whole number (no decimals)." promptTitle="Enter landscape area" prompt="Enter total surface area (measured in sq. ft.) of all irrigated landscape areas associated with non-residential uses." sqref="F10">
      <formula1>0</formula1>
    </dataValidation>
    <dataValidation type="whole" operator="greaterThanOrEqual" allowBlank="1" showInputMessage="1" showErrorMessage="1" error="Please enter a whole number (no decimals), or leave blank." promptTitle="Enter Special Landscape Areas" prompt="Enter total surface area (measured in sq. ft.) of all Special Landscape Areas associated with non-residential uses." sqref="F30">
      <formula1>0</formula1>
    </dataValidation>
    <dataValidation type="whole" operator="greaterThan" allowBlank="1" showInputMessage="1" showErrorMessage="1" error="Please enter a whole number (no decimals)." promptTitle="Enter landscape area" prompt="Enter total surface area (measured in sq. ft.) of all irrigated landscape areas associated with residential uses." sqref="F9">
      <formula1>0</formula1>
    </dataValidation>
    <dataValidation type="whole" operator="greaterThanOrEqual" allowBlank="1" showInputMessage="1" showErrorMessage="1" error="Please enter a whole number (no decimals), or leave blank." promptTitle="Enter Special Landscape Areas" prompt="Enter total surface area (measured in sq. ft.) of all Special Landscape Areas associated with residential uses." sqref="F29">
      <formula1>0</formula1>
    </dataValidation>
    <dataValidation type="whole" operator="greaterThanOrEqual" allowBlank="1" showInputMessage="1" showErrorMessage="1" error="Please enter a whole number (no decimals), or leave blank." promptTitle="Enter planting area" prompt="Enter total surface area (measured in sq. ft.).  Do not include Special Landscape Areas." sqref="F13:F27">
      <formula1>0</formula1>
    </dataValidation>
    <dataValidation type="list" allowBlank="1" showInputMessage="1" showErrorMessage="1" error="Please choose a hydrozone type from the drop down list." promptTitle="Enter plant types" prompt="Select the plant types for this hydrozone" sqref="D13:D27">
      <formula1>$C$44:$C$49</formula1>
    </dataValidation>
    <dataValidation type="list" allowBlank="1" showInputMessage="1" showErrorMessage="1" error="Please choose a method of irrigation from the drop down list." promptTitle="Choose method of irrigation" prompt="Select a sprinkler/emitter type_x000a_" sqref="H13:H27">
      <formula1>$H$44:$H$49</formula1>
    </dataValidation>
  </dataValidations>
  <printOptions horizontalCentered="1"/>
  <pageMargins left="0.5" right="0.5" top="0.5" bottom="0.5" header="0.5" footer="0.25"/>
  <pageSetup orientation="portrait" r:id="rId1"/>
  <headerFooter alignWithMargins="0">
    <oddFooter>&amp;CPrinted on &amp;D</oddFooter>
  </headerFooter>
  <drawing r:id="rId2"/>
  <webPublishItems count="1">
    <webPublishItem id="15044" divId="Water Allowance Worksheet_15044" sourceType="sheet" destinationFile="\\chfs02\Profiles$\amsmith\Desktop\Page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Water Allowance Worksheet</vt:lpstr>
      <vt:lpstr>'Water Allowance Worksheet'!Print_Area</vt:lpstr>
    </vt:vector>
  </TitlesOfParts>
  <Company>City of Walnut Creek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M. Smith</dc:creator>
  <cp:lastModifiedBy>Andrew M. Smith</cp:lastModifiedBy>
  <cp:lastPrinted>2016-10-21T23:02:02Z</cp:lastPrinted>
  <dcterms:created xsi:type="dcterms:W3CDTF">2010-05-19T21:21:35Z</dcterms:created>
  <dcterms:modified xsi:type="dcterms:W3CDTF">2017-05-31T23:46:03Z</dcterms:modified>
</cp:coreProperties>
</file>